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\Dropbox\Shared docs SimHerd AS\SimHerd Inc\Rådgivningsopgaver\Dyrlæger og Ko\erfa møder\juni 2020\"/>
    </mc:Choice>
  </mc:AlternateContent>
  <xr:revisionPtr revIDLastSave="0" documentId="13_ncr:1_{20CBD677-16C3-44FC-A244-5C84C3A94A51}" xr6:coauthVersionLast="45" xr6:coauthVersionMax="45" xr10:uidLastSave="{00000000-0000-0000-0000-000000000000}"/>
  <bookViews>
    <workbookView xWindow="-110" yWindow="-110" windowWidth="19420" windowHeight="10420" xr2:uid="{1D4D6EDF-3524-41B8-9EB8-7567CF77E168}"/>
  </bookViews>
  <sheets>
    <sheet name="Parametre" sheetId="1" r:id="rId1"/>
    <sheet name="THI bereg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A4" i="2" l="1"/>
  <c r="H12" i="1" l="1"/>
  <c r="H11" i="1" l="1"/>
  <c r="H10" i="1"/>
  <c r="H9" i="1"/>
  <c r="H8" i="1"/>
  <c r="H16" i="1"/>
  <c r="J16" i="1" s="1"/>
  <c r="H15" i="1"/>
  <c r="J15" i="1" s="1"/>
  <c r="H14" i="1"/>
  <c r="J14" i="1" s="1"/>
</calcChain>
</file>

<file path=xl/sharedStrings.xml><?xml version="1.0" encoding="utf-8"?>
<sst xmlns="http://schemas.openxmlformats.org/spreadsheetml/2006/main" count="46" uniqueCount="38">
  <si>
    <t>Varmestress Effekt</t>
  </si>
  <si>
    <t>Varighed</t>
  </si>
  <si>
    <t>Celletal</t>
  </si>
  <si>
    <t>Effekt</t>
  </si>
  <si>
    <t>Nudrift</t>
  </si>
  <si>
    <t>Scenarie</t>
  </si>
  <si>
    <t>SimHerd parametre</t>
  </si>
  <si>
    <t>Herned udfylder du dit bedste bud på, hvor meget varmen påvirker parametrene</t>
  </si>
  <si>
    <t>…og I hvor mange dage</t>
  </si>
  <si>
    <t>Herned indtaster du værdien for nudriften fra din besætningen</t>
  </si>
  <si>
    <t>I denne kolon vises nu, hvordan du skal indstille dine parametre I dit scenarie, for at vise hvor meget man mister pga. varmestress</t>
  </si>
  <si>
    <t>Top ydelse, rakse 1. kalvskøer</t>
  </si>
  <si>
    <t>Insemineringspct. Køer</t>
  </si>
  <si>
    <t>Drægtighedspct. Køer</t>
  </si>
  <si>
    <t>Dødelighed, basis risiko</t>
  </si>
  <si>
    <t>Mælkefeber, basis risiko</t>
  </si>
  <si>
    <t>Yverbetændelse, basis risiko</t>
  </si>
  <si>
    <t>Ketose, basis risiko</t>
  </si>
  <si>
    <t>Parameteren findes I kategorien:</t>
  </si>
  <si>
    <t>Mælkeydelse</t>
  </si>
  <si>
    <t>"</t>
  </si>
  <si>
    <t>Reproduktion og udskiftning</t>
  </si>
  <si>
    <t>Sygdomme</t>
  </si>
  <si>
    <t>Yverbetændelse  "</t>
  </si>
  <si>
    <t>Ketose  "</t>
  </si>
  <si>
    <t>Ydelse 1. kalvs, fald I %</t>
  </si>
  <si>
    <t>Ydelse 2. kalvs  "</t>
  </si>
  <si>
    <t>Ydelse 3. kalvs "</t>
  </si>
  <si>
    <t>Insemineringsprocent %, fald i %-point</t>
  </si>
  <si>
    <t>Dødelighed, stigning i %-point</t>
  </si>
  <si>
    <t>Mælkefeber, stigning i %</t>
  </si>
  <si>
    <t>Celletal, stigning i 1000 celler</t>
  </si>
  <si>
    <t>THI</t>
  </si>
  <si>
    <t>Humidity, %</t>
  </si>
  <si>
    <t>Temp., Celsius</t>
  </si>
  <si>
    <t>=nedgang på årsbasis (t.o.)</t>
  </si>
  <si>
    <t>password: thi</t>
  </si>
  <si>
    <t>Drægtighedsprocent %, fald i %-point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</si>
</sst>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4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0" fillId="0" borderId="0" xfId="0" applyFont="1"/>
    <xf numFmtId="0" fontId="11" fillId="0" borderId="0" xfId="0" applyFont="1"/>
    <xf numFmtId="1" fontId="12" fillId="0" borderId="0" xfId="0" applyNumberFormat="1" applyFont="1"/>
    <xf numFmtId="166" fontId="4" fillId="0" borderId="0" xfId="1" applyNumberFormat="1" applyFont="1"/>
    <xf numFmtId="0" fontId="4" fillId="0" borderId="0" xfId="0" quotePrefix="1" applyFont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17</xdr:row>
      <xdr:rowOff>45357</xdr:rowOff>
    </xdr:from>
    <xdr:to>
      <xdr:col>10</xdr:col>
      <xdr:colOff>317500</xdr:colOff>
      <xdr:row>27</xdr:row>
      <xdr:rowOff>21166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49EE70-44B9-4232-9401-5B9385892E28}"/>
            </a:ext>
          </a:extLst>
        </xdr:cNvPr>
        <xdr:cNvSpPr txBox="1"/>
      </xdr:nvSpPr>
      <xdr:spPr>
        <a:xfrm>
          <a:off x="320524" y="4268107"/>
          <a:ext cx="13501309" cy="1774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Simuler i to omgange</a:t>
          </a:r>
        </a:p>
        <a:p>
          <a:r>
            <a:rPr lang="en-US" sz="1400"/>
            <a:t>1) simuler først</a:t>
          </a:r>
          <a:r>
            <a:rPr lang="en-US" sz="1400" baseline="0"/>
            <a:t> parametrene 1 til 7. </a:t>
          </a:r>
        </a:p>
        <a:p>
          <a:r>
            <a:rPr lang="en-US" sz="1400" baseline="0"/>
            <a:t>2) kopier scenarie 1 og simuler efterfølgende parameter 8, 9 og 10. På den måde kan du danne to trin, hvormed du illustrerer de enkelte elementer (scenarie 1 = kun de målbare frekvenser af sygdomme og reproduktion og scenarie 2 = scenarie 1 plus betydningen af ydelse som afspejler dårlige trivsel af ALLE køer). En anden fordel ved at simulere scenarierne i to skridt er, at man kan undgå dobbelttælling. Hvis man først simulerer 1-eren, får man feks. en nedgang i ydelse på 1%. Hvis du efterfølgende kopierer scenariet og nedsætter ydelsen af alle køer med 2.9%, får man et scenarie 2 med en 3.9% nedgang i ydelse. Og det man ønsker at simulere var en nedgang på 2.9%, da dette korresponderer til den nedgang du fandt i kvartalsrapporten (17% i 63 dage). Så for at undgå overvurdering af varmestress' effekt (dobbelttælling), skal du i scenarie 2 ikke nedsætte ydelsen med 2.9% men kun 1.9%. </a:t>
          </a:r>
          <a:endParaRPr lang="en-DK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0</xdr:row>
      <xdr:rowOff>88900</xdr:rowOff>
    </xdr:from>
    <xdr:to>
      <xdr:col>7</xdr:col>
      <xdr:colOff>412750</xdr:colOff>
      <xdr:row>13</xdr:row>
      <xdr:rowOff>142441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B0B600-BAFC-409B-B0EF-739496D29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88900"/>
          <a:ext cx="3352800" cy="269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F7A9-0545-4FD6-9423-FE28D77AE94E}">
  <dimension ref="A1:M19"/>
  <sheetViews>
    <sheetView tabSelected="1" zoomScale="80" zoomScaleNormal="80" workbookViewId="0">
      <selection activeCell="H5" sqref="H5"/>
    </sheetView>
  </sheetViews>
  <sheetFormatPr defaultRowHeight="14.5" x14ac:dyDescent="0.35"/>
  <cols>
    <col min="1" max="1" width="3.08984375" bestFit="1" customWidth="1"/>
    <col min="2" max="2" width="36.7265625" customWidth="1"/>
    <col min="3" max="3" width="20.36328125" style="3" customWidth="1"/>
    <col min="4" max="4" width="14" style="3" customWidth="1"/>
    <col min="5" max="5" width="7.26953125" style="5" customWidth="1"/>
    <col min="6" max="6" width="32" style="8" bestFit="1" customWidth="1"/>
    <col min="7" max="7" width="20.36328125" style="4" customWidth="1"/>
    <col min="8" max="8" width="26" style="5" customWidth="1"/>
    <col min="9" max="9" width="25" style="5" customWidth="1"/>
  </cols>
  <sheetData>
    <row r="1" spans="1:13" s="9" customFormat="1" ht="72.5" x14ac:dyDescent="0.35">
      <c r="C1" s="10" t="s">
        <v>7</v>
      </c>
      <c r="D1" s="10" t="s">
        <v>8</v>
      </c>
      <c r="E1" s="25"/>
      <c r="F1" s="30"/>
      <c r="G1" s="10" t="s">
        <v>9</v>
      </c>
      <c r="H1" s="10" t="s">
        <v>10</v>
      </c>
      <c r="I1" s="10" t="s">
        <v>18</v>
      </c>
      <c r="M1" t="s">
        <v>36</v>
      </c>
    </row>
    <row r="2" spans="1:13" x14ac:dyDescent="0.35">
      <c r="E2" s="26"/>
      <c r="F2" s="31"/>
      <c r="G2" s="6"/>
      <c r="H2" s="6"/>
      <c r="I2" s="6"/>
    </row>
    <row r="3" spans="1:13" s="1" customFormat="1" ht="26" x14ac:dyDescent="0.6">
      <c r="B3" s="1" t="s">
        <v>0</v>
      </c>
      <c r="C3" s="2"/>
      <c r="D3" s="2"/>
      <c r="E3" s="27"/>
      <c r="F3" s="32" t="s">
        <v>6</v>
      </c>
      <c r="H3" s="7"/>
      <c r="I3" s="7"/>
    </row>
    <row r="4" spans="1:13" s="11" customFormat="1" ht="15.5" x14ac:dyDescent="0.35">
      <c r="C4" s="41"/>
      <c r="D4" s="41"/>
      <c r="E4" s="28"/>
      <c r="F4" s="33"/>
      <c r="G4" s="13"/>
      <c r="H4" s="13"/>
      <c r="I4" s="13"/>
    </row>
    <row r="5" spans="1:13" s="11" customFormat="1" ht="15.5" x14ac:dyDescent="0.35">
      <c r="B5" s="14"/>
      <c r="C5" s="15" t="s">
        <v>3</v>
      </c>
      <c r="D5" s="15" t="s">
        <v>1</v>
      </c>
      <c r="E5" s="29"/>
      <c r="F5" s="34"/>
      <c r="G5" s="15" t="s">
        <v>4</v>
      </c>
      <c r="H5" s="15" t="s">
        <v>5</v>
      </c>
      <c r="I5" s="13"/>
    </row>
    <row r="6" spans="1:13" s="11" customFormat="1" ht="15.5" x14ac:dyDescent="0.35">
      <c r="A6" s="11">
        <v>1</v>
      </c>
      <c r="B6" s="11" t="s">
        <v>28</v>
      </c>
      <c r="C6" s="20">
        <v>-0.3</v>
      </c>
      <c r="D6" s="12">
        <v>365</v>
      </c>
      <c r="E6" s="28"/>
      <c r="F6" s="35" t="s">
        <v>12</v>
      </c>
      <c r="G6" s="21">
        <v>42</v>
      </c>
      <c r="H6" s="22">
        <f>+(D6/365)*C6*100+G6</f>
        <v>12</v>
      </c>
      <c r="I6" s="23" t="s">
        <v>21</v>
      </c>
    </row>
    <row r="7" spans="1:13" s="11" customFormat="1" ht="15.5" x14ac:dyDescent="0.35">
      <c r="A7" s="11">
        <v>2</v>
      </c>
      <c r="B7" s="11" t="s">
        <v>37</v>
      </c>
      <c r="C7" s="20">
        <v>-0.15</v>
      </c>
      <c r="D7" s="12">
        <v>91</v>
      </c>
      <c r="E7" s="28"/>
      <c r="F7" s="35" t="s">
        <v>13</v>
      </c>
      <c r="G7" s="17">
        <v>48</v>
      </c>
      <c r="H7" s="22">
        <f>+(D7/365)*C7*100+G7</f>
        <v>44.260273972602739</v>
      </c>
      <c r="I7" s="24" t="s">
        <v>20</v>
      </c>
    </row>
    <row r="8" spans="1:13" s="11" customFormat="1" ht="15.5" x14ac:dyDescent="0.35">
      <c r="A8" s="11">
        <v>3</v>
      </c>
      <c r="B8" s="11" t="s">
        <v>29</v>
      </c>
      <c r="C8" s="20">
        <v>0.04</v>
      </c>
      <c r="D8" s="12">
        <v>91</v>
      </c>
      <c r="E8" s="28"/>
      <c r="F8" s="35" t="s">
        <v>14</v>
      </c>
      <c r="G8" s="17">
        <v>2.4</v>
      </c>
      <c r="H8" s="18">
        <f>+G8+(D8/365)*C8*100</f>
        <v>3.3972602739726026</v>
      </c>
      <c r="I8" s="24" t="s">
        <v>22</v>
      </c>
    </row>
    <row r="9" spans="1:13" s="11" customFormat="1" ht="15.5" x14ac:dyDescent="0.35">
      <c r="A9" s="11">
        <v>4</v>
      </c>
      <c r="B9" s="11" t="s">
        <v>30</v>
      </c>
      <c r="C9" s="16">
        <v>0.25</v>
      </c>
      <c r="D9" s="12">
        <v>63</v>
      </c>
      <c r="E9" s="28"/>
      <c r="F9" s="35" t="s">
        <v>15</v>
      </c>
      <c r="G9" s="17">
        <v>5</v>
      </c>
      <c r="H9" s="18">
        <f>+(D9/365)*C9*G9+G9</f>
        <v>5.2157534246575343</v>
      </c>
      <c r="I9" s="24" t="s">
        <v>20</v>
      </c>
    </row>
    <row r="10" spans="1:13" s="11" customFormat="1" ht="15.5" x14ac:dyDescent="0.35">
      <c r="A10" s="11">
        <v>5</v>
      </c>
      <c r="B10" s="11" t="s">
        <v>23</v>
      </c>
      <c r="C10" s="16">
        <v>2</v>
      </c>
      <c r="D10" s="12">
        <v>63</v>
      </c>
      <c r="E10" s="28"/>
      <c r="F10" s="35" t="s">
        <v>16</v>
      </c>
      <c r="G10" s="17">
        <v>35.5</v>
      </c>
      <c r="H10" s="18">
        <f>+(D10/365)*C10*G10+G10</f>
        <v>47.754794520547946</v>
      </c>
      <c r="I10" s="24" t="s">
        <v>20</v>
      </c>
    </row>
    <row r="11" spans="1:13" s="11" customFormat="1" ht="15.5" x14ac:dyDescent="0.35">
      <c r="A11" s="11">
        <v>6</v>
      </c>
      <c r="B11" s="11" t="s">
        <v>24</v>
      </c>
      <c r="C11" s="16">
        <v>1</v>
      </c>
      <c r="D11" s="12">
        <v>63</v>
      </c>
      <c r="E11" s="28"/>
      <c r="F11" s="35" t="s">
        <v>17</v>
      </c>
      <c r="G11" s="17">
        <v>13.5</v>
      </c>
      <c r="H11" s="18">
        <f>+(D11/365)*C11*G11+G11</f>
        <v>15.830136986301369</v>
      </c>
      <c r="I11" s="24" t="s">
        <v>20</v>
      </c>
    </row>
    <row r="12" spans="1:13" s="11" customFormat="1" ht="15.5" x14ac:dyDescent="0.35">
      <c r="A12" s="11">
        <v>7</v>
      </c>
      <c r="B12" s="11" t="s">
        <v>31</v>
      </c>
      <c r="C12" s="12">
        <v>100</v>
      </c>
      <c r="D12" s="12">
        <v>63</v>
      </c>
      <c r="E12" s="28"/>
      <c r="F12" s="35" t="s">
        <v>2</v>
      </c>
      <c r="G12" s="17">
        <v>245</v>
      </c>
      <c r="H12" s="22">
        <f>+G12+D12*(C12/365)</f>
        <v>262.26027397260276</v>
      </c>
      <c r="I12" s="24" t="s">
        <v>20</v>
      </c>
    </row>
    <row r="13" spans="1:13" s="11" customFormat="1" ht="15.5" x14ac:dyDescent="0.35">
      <c r="C13" s="12"/>
      <c r="D13" s="12"/>
      <c r="E13" s="28"/>
      <c r="F13" s="33"/>
      <c r="G13" s="13"/>
      <c r="H13" s="13"/>
      <c r="I13" s="13"/>
      <c r="J13" s="40" t="s">
        <v>35</v>
      </c>
    </row>
    <row r="14" spans="1:13" s="11" customFormat="1" ht="15.5" x14ac:dyDescent="0.35">
      <c r="A14" s="11">
        <v>8</v>
      </c>
      <c r="B14" s="11" t="s">
        <v>25</v>
      </c>
      <c r="C14" s="16">
        <v>-0.17</v>
      </c>
      <c r="D14" s="12">
        <v>63</v>
      </c>
      <c r="E14" s="28"/>
      <c r="F14" s="35" t="s">
        <v>11</v>
      </c>
      <c r="G14" s="17">
        <v>28.7</v>
      </c>
      <c r="H14" s="18">
        <f>+(D14/365)*C14*G14+G14</f>
        <v>27.857871232876711</v>
      </c>
      <c r="I14" s="19" t="s">
        <v>19</v>
      </c>
      <c r="J14" s="39">
        <f>(G14-H14)/G14</f>
        <v>2.9342465753424678E-2</v>
      </c>
    </row>
    <row r="15" spans="1:13" s="11" customFormat="1" ht="15.5" x14ac:dyDescent="0.35">
      <c r="A15" s="11">
        <v>9</v>
      </c>
      <c r="B15" s="11" t="s">
        <v>26</v>
      </c>
      <c r="C15" s="16">
        <v>-0.17</v>
      </c>
      <c r="D15" s="12">
        <v>63</v>
      </c>
      <c r="E15" s="28"/>
      <c r="F15" s="35" t="s">
        <v>11</v>
      </c>
      <c r="G15" s="17">
        <v>38.9</v>
      </c>
      <c r="H15" s="18">
        <f>+(D15/365)*C15*G15+G15</f>
        <v>37.758578082191782</v>
      </c>
      <c r="I15" s="19" t="s">
        <v>20</v>
      </c>
      <c r="J15" s="39">
        <f>(G15-H15)/G15</f>
        <v>2.9342465753424585E-2</v>
      </c>
    </row>
    <row r="16" spans="1:13" s="11" customFormat="1" ht="15.5" x14ac:dyDescent="0.35">
      <c r="A16" s="11">
        <v>10</v>
      </c>
      <c r="B16" s="11" t="s">
        <v>27</v>
      </c>
      <c r="C16" s="16">
        <v>-0.17</v>
      </c>
      <c r="D16" s="12">
        <v>63</v>
      </c>
      <c r="E16" s="28"/>
      <c r="F16" s="35" t="s">
        <v>11</v>
      </c>
      <c r="G16" s="17">
        <v>41</v>
      </c>
      <c r="H16" s="18">
        <f>+(D16/365)*C16*G16+G16</f>
        <v>39.796958904109587</v>
      </c>
      <c r="I16" s="19" t="s">
        <v>20</v>
      </c>
      <c r="J16" s="39">
        <f>(G16-H16)/G16</f>
        <v>2.9342465753424703E-2</v>
      </c>
    </row>
    <row r="17" spans="5:9" x14ac:dyDescent="0.35">
      <c r="E17" s="26"/>
      <c r="F17" s="31"/>
      <c r="G17" s="6"/>
      <c r="H17" s="6"/>
      <c r="I17" s="6"/>
    </row>
    <row r="18" spans="5:9" x14ac:dyDescent="0.35">
      <c r="E18" s="26"/>
      <c r="F18" s="31"/>
      <c r="G18" s="6"/>
      <c r="H18" s="6"/>
      <c r="I18" s="6"/>
    </row>
    <row r="19" spans="5:9" x14ac:dyDescent="0.35">
      <c r="F19" s="31"/>
      <c r="G19" s="6"/>
      <c r="H19" s="6"/>
      <c r="I19" s="6"/>
    </row>
  </sheetData>
  <sheetProtection algorithmName="SHA-512" hashValue="7FDRsoK3bfCHFIfC9+K1Fy2nQfPllyvRL1DxYIkLoxVGmfZqL4YLg+jzoDTx0qMCGY/S8X73hl450S3Svkkc/g==" saltValue="qPZugqyJRxAwm4xf5XVbRQ==" spinCount="100000" sheet="1" objects="1" scenarios="1"/>
  <protectedRanges>
    <protectedRange sqref="B6:G16" name="Range1"/>
  </protectedRanges>
  <mergeCells count="1">
    <mergeCell ref="C4:D4"/>
  </mergeCells>
  <pageMargins left="0.7" right="0.7" top="0.75" bottom="0.75" header="0.3" footer="0.3"/>
  <pageSetup paperSize="9" orientation="portrait" r:id="rId1"/>
  <ignoredErrors>
    <ignoredError sqref="H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EEC0-DC00-441C-87AD-171C02CA2A03}">
  <dimension ref="A2:B4"/>
  <sheetViews>
    <sheetView workbookViewId="0">
      <selection activeCell="A4" sqref="A4"/>
    </sheetView>
  </sheetViews>
  <sheetFormatPr defaultRowHeight="14.5" x14ac:dyDescent="0.35"/>
  <cols>
    <col min="1" max="1" width="11.54296875" customWidth="1"/>
    <col min="2" max="2" width="20" customWidth="1"/>
  </cols>
  <sheetData>
    <row r="2" spans="1:2" ht="21" x14ac:dyDescent="0.5">
      <c r="A2" s="37">
        <v>25</v>
      </c>
      <c r="B2" s="36" t="s">
        <v>34</v>
      </c>
    </row>
    <row r="3" spans="1:2" ht="21" x14ac:dyDescent="0.5">
      <c r="A3" s="37">
        <v>80</v>
      </c>
      <c r="B3" s="36" t="s">
        <v>33</v>
      </c>
    </row>
    <row r="4" spans="1:2" ht="21" x14ac:dyDescent="0.5">
      <c r="A4" s="38">
        <f>(1.8*A2+32)-((0.55-0.0055*A3)*(1.8*A2-26.8))</f>
        <v>74.998000000000005</v>
      </c>
      <c r="B4" s="36" t="s">
        <v>32</v>
      </c>
    </row>
  </sheetData>
  <sheetProtection algorithmName="SHA-512" hashValue="ms/+XHRBCEeJNpIz9Km5RCDkOu08zDhfAdQt2xZX9YgJz/odvUY+Hp/Ec7XNJLwyMBnytmh8o80qcFYzc7wtGg==" saltValue="LNAtZ7jhk5kuBYR40Tn25Q==" spinCount="100000" sheet="1" objects="1" scenarios="1"/>
  <protectedRanges>
    <protectedRange sqref="A2:A3" name="Range1"/>
  </protectedRanges>
  <pageMargins left="0.7" right="0.7" top="0.75" bottom="0.75" header="0.3" footer="0.3"/>
  <customProperties>
    <customPr name="SSC_SHEET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CE2CF24D534C49A6B280041588DFFF" ma:contentTypeVersion="13" ma:contentTypeDescription="Opret et nyt dokument." ma:contentTypeScope="" ma:versionID="7b860e00fb488bc243744c89ba4a348e">
  <xsd:schema xmlns:xsd="http://www.w3.org/2001/XMLSchema" xmlns:xs="http://www.w3.org/2001/XMLSchema" xmlns:p="http://schemas.microsoft.com/office/2006/metadata/properties" xmlns:ns2="bb41b1e9-eb4d-4bf2-abca-27c3c4d5edfa" xmlns:ns3="27f77b43-8777-40a1-83fa-0126bb49ca6a" targetNamespace="http://schemas.microsoft.com/office/2006/metadata/properties" ma:root="true" ma:fieldsID="36600328547c93be4b07e0146f29534a" ns2:_="" ns3:_="">
    <xsd:import namespace="bb41b1e9-eb4d-4bf2-abca-27c3c4d5edfa"/>
    <xsd:import namespace="27f77b43-8777-40a1-83fa-0126bb49c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1b1e9-eb4d-4bf2-abca-27c3c4d5e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77b43-8777-40a1-83fa-0126bb49c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5D57EF-046B-4608-866A-7227B0509C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AFC2E9-36DC-4E9C-98FC-BC3F0C7D11A7}"/>
</file>

<file path=customXml/itemProps3.xml><?xml version="1.0" encoding="utf-8"?>
<ds:datastoreItem xmlns:ds="http://schemas.openxmlformats.org/officeDocument/2006/customXml" ds:itemID="{C1BCD245-BE4C-4D30-9AB3-EDAE011BE7DB}">
  <ds:schemaRefs>
    <ds:schemaRef ds:uri="bb41b1e9-eb4d-4bf2-abca-27c3c4d5edf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27f77b43-8777-40a1-83fa-0126bb49ca6a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Parametre</vt:lpstr>
      <vt:lpstr>THI beregner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Jehan Ettema</cp:lastModifiedBy>
  <dcterms:created xsi:type="dcterms:W3CDTF">2020-03-05T16:00:24Z</dcterms:created>
  <dcterms:modified xsi:type="dcterms:W3CDTF">2020-06-12T12:16:16Z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0x010100A5CE2CF24D534C49A6B280041588DFFF</vt:lpwstr>
  </property>
</Properties>
</file>